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<sst xmlns="http://schemas.openxmlformats.org/spreadsheetml/2006/main" count="706" uniqueCount="62">
  <si>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</si>
  <si>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</si>
  <si>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</si>
  <si>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</si>
  <si>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</si>
  <si>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</si>
  <si>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</si>
  <si>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</si>
  <si>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</si>
  <si>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</si>
  <si>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</si>
  <si>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</si>
  <si>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</si>
  <si>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</si>
  <si>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</si>
  <si>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</si>
  <si>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</si>
  <si>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</si>
  <si>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</si>
  <si>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</si>
  <si>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</si>
  <si>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</si>
  <si>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</si>
  <si>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</si>
  <si>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</si>
  <si>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</si>
  <si>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</si>
  <si>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</si>
  <si>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</si>
  <si>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</si>
  <si>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</si>
  <si>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</si>
  <si>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</si>
  <si>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</si>
  <si>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</si>
  <si>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</si>
  <si>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</si>
  <si>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</si>
  <si>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</si>
  <si>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</si>
  <si>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</si>
  <si>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</si>
  <si>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</si>
  <si>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</si>
  <si>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</si>
  <si>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</si>
  <si>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</si>
  <si>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</si>
  <si>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</si>
  <si>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</si>
  <si>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</si>
  <si>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</si>
  <si>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</si>
  <si>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</si>
  <si>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</si>
  <si>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</si>
  <si>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</si>
  <si>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</si>
  <si>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</si>
  <si>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Seymour Synchro</t>
  </si>
  <si>
    <t>Serene Ho</t>
  </si>
  <si>
    <t>Solo 20-24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</si>
</sst>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D4" sqref="D4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52.060869565217388</v>
      </c>
      <c r="F4" s="73">
        <f>'Masters Free Routines'!D9</f>
        <v>51.366666666666667</v>
      </c>
      <c r="G4" s="73">
        <f>Tableau1[[#This Row],[Tech Routine Score:]]+Tableau1[[#This Row],[Free Routine Score:]]</f>
        <v>103.42753623188406</v>
      </c>
      <c r="H4" s="73">
        <f>Tableau1[[#This Row],[Total Score (200)]]/2</f>
        <v>51.713768115942031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3"/>
      <c r="D5" s="85"/>
      <c r="E5" s="76">
        <f>'MASTERS Tech Routines'!D20</f>
        <v>0</v>
      </c>
      <c r="F5" s="73">
        <f>'Masters Free Routines'!D19</f>
        <v>0</v>
      </c>
      <c r="G5" s="73">
        <f>Tableau1[[#This Row],[Tech Routine Score:]]+Tableau1[[#This Row],[Free Routine Score:]]</f>
        <v>0</v>
      </c>
      <c r="H5" s="73">
        <f>Tableau1[[#This Row],[Total Score (200)]]/2</f>
        <v>0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/>
      <c r="D6" s="84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2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2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2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2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2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2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2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2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2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2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2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2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2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zoomScale="80" zoomScaleNormal="80" workbookViewId="0">
      <selection activeCell="M13" sqref="M13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61</v>
      </c>
      <c r="B3" s="26" t="s">
        <v>23</v>
      </c>
      <c r="C3" s="28"/>
      <c r="D3" s="60" t="str">
        <f>Summary!C4</f>
        <v>Seymour Synchro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Serene Ho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5.0999999999999996</v>
      </c>
      <c r="J6" s="63">
        <v>5.0999999999999996</v>
      </c>
      <c r="K6" s="63">
        <v>5.3</v>
      </c>
      <c r="L6" s="63">
        <v>4.8</v>
      </c>
      <c r="M6" s="63">
        <v>6</v>
      </c>
      <c r="N6" s="86">
        <f>SUM(I6:M6)-MIN(I6:M6)-MAX(I6:M6)</f>
        <v>15.5</v>
      </c>
      <c r="O6" s="87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52.060869565217388</v>
      </c>
      <c r="E7" s="33"/>
      <c r="F7" s="10"/>
      <c r="G7" s="2" t="s">
        <v>50</v>
      </c>
      <c r="H7" s="2"/>
      <c r="I7" s="63">
        <v>5.2</v>
      </c>
      <c r="J7" s="63">
        <v>5.3</v>
      </c>
      <c r="K7" s="63">
        <v>5.5</v>
      </c>
      <c r="L7" s="63">
        <v>4.7</v>
      </c>
      <c r="M7" s="63">
        <v>5.4</v>
      </c>
      <c r="N7" s="86">
        <f t="shared" ref="N7" si="0">SUM(I7:M7)-MIN(I7:M7)-MAX(I7:M7)</f>
        <v>15.900000000000002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5.0999999999999996</v>
      </c>
      <c r="J8" s="63">
        <v>5.0999999999999996</v>
      </c>
      <c r="K8" s="63">
        <v>5.2</v>
      </c>
      <c r="L8" s="63">
        <v>5.4</v>
      </c>
      <c r="M8" s="63">
        <v>6</v>
      </c>
      <c r="N8" s="80">
        <f>((SUM(I8:M8)-MIN(I8:M8)-MAX(I8:M8))/3)*H8</f>
        <v>8.3733333333333313</v>
      </c>
      <c r="O8" s="88">
        <f>SUM(N8:N12)/SUM(H8:H12)*4</f>
        <v>20.660869565217389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5.3</v>
      </c>
      <c r="J9" s="63">
        <v>4.8</v>
      </c>
      <c r="K9" s="63">
        <v>5.5</v>
      </c>
      <c r="L9" s="63">
        <v>5.3</v>
      </c>
      <c r="M9" s="63">
        <v>6.1</v>
      </c>
      <c r="N9" s="20">
        <f t="shared" ref="N9:N12" si="1">((SUM(I9:M9)-MIN(I9:M9)-MAX(I9:M9))/3)*H9</f>
        <v>6.9766666666666675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5.2</v>
      </c>
      <c r="J10" s="63">
        <v>4.9000000000000004</v>
      </c>
      <c r="K10" s="63">
        <v>5.6</v>
      </c>
      <c r="L10" s="63">
        <v>5.3</v>
      </c>
      <c r="M10" s="63">
        <v>6.1</v>
      </c>
      <c r="N10" s="20">
        <f t="shared" si="1"/>
        <v>5.9033333333333342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</v>
      </c>
      <c r="J11" s="63">
        <v>5</v>
      </c>
      <c r="K11" s="63">
        <v>5.4</v>
      </c>
      <c r="L11" s="63">
        <v>5.6</v>
      </c>
      <c r="M11" s="63">
        <v>5.2</v>
      </c>
      <c r="N11" s="20">
        <f t="shared" si="1"/>
        <v>6.7600000000000007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4</v>
      </c>
      <c r="J12" s="63">
        <v>4.5999999999999996</v>
      </c>
      <c r="K12" s="63">
        <v>4.5999999999999996</v>
      </c>
      <c r="L12" s="63">
        <v>5.0999999999999996</v>
      </c>
      <c r="M12" s="63">
        <v>5.2</v>
      </c>
      <c r="N12" s="20">
        <f t="shared" si="1"/>
        <v>7.6266666666666652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52.060869565217388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Solo 20-24</v>
      </c>
      <c r="B16" s="26" t="s">
        <v>23</v>
      </c>
      <c r="C16" s="28"/>
      <c r="D16" s="60">
        <f>Summary!C5</f>
        <v>0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/>
      <c r="J19" s="63"/>
      <c r="K19" s="63"/>
      <c r="L19" s="63"/>
      <c r="M19" s="63"/>
      <c r="N19" s="86">
        <f>SUM(I19:M19)-MIN(I19:M19)-MAX(I19:M19)</f>
        <v>0</v>
      </c>
      <c r="O19" s="87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0</v>
      </c>
      <c r="E20" s="33"/>
      <c r="F20" s="10"/>
      <c r="G20" s="2" t="s">
        <v>50</v>
      </c>
      <c r="H20" s="2"/>
      <c r="I20" s="63"/>
      <c r="J20" s="63"/>
      <c r="K20" s="63"/>
      <c r="L20" s="63"/>
      <c r="M20" s="63"/>
      <c r="N20" s="86">
        <f t="shared" ref="N20" si="2">SUM(I20:M20)-MIN(I20:M20)-MAX(I20:M20)</f>
        <v>0</v>
      </c>
      <c r="O20" s="87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/>
      <c r="J21" s="63"/>
      <c r="K21" s="63"/>
      <c r="L21" s="63"/>
      <c r="M21" s="63"/>
      <c r="N21" s="80">
        <f>((SUM(I21:M21)-MIN(I21:M21)-MAX(I21:M21))/3)*H21</f>
        <v>0</v>
      </c>
      <c r="O21" s="88">
        <f>SUM(N21:N25)/SUM(H21:H25)*4</f>
        <v>0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/>
      <c r="J22" s="63"/>
      <c r="K22" s="63"/>
      <c r="L22" s="63"/>
      <c r="M22" s="63"/>
      <c r="N22" s="20">
        <f t="shared" ref="N22:N25" si="3">((SUM(I22:M22)-MIN(I22:M22)-MAX(I22:M22))/3)*H22</f>
        <v>0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/>
      <c r="J23" s="63"/>
      <c r="K23" s="63"/>
      <c r="L23" s="63"/>
      <c r="M23" s="63"/>
      <c r="N23" s="20">
        <f t="shared" si="3"/>
        <v>0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/>
      <c r="J24" s="63"/>
      <c r="K24" s="63"/>
      <c r="L24" s="63"/>
      <c r="M24" s="63"/>
      <c r="N24" s="20">
        <f t="shared" si="3"/>
        <v>0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/>
      <c r="J25" s="63"/>
      <c r="K25" s="63"/>
      <c r="L25" s="63"/>
      <c r="M25" s="63"/>
      <c r="N25" s="20">
        <f t="shared" si="3"/>
        <v>0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0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Solo 20-24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86">
        <f>SUM(I32:M32)-MIN(I32:M32)-MAX(I32:M32)</f>
        <v>0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86">
        <f t="shared" ref="N33" si="4">SUM(I33:M33)-MIN(I33:M33)-MAX(I33:M33)</f>
        <v>0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80">
        <f>((SUM(I34:M34)-MIN(I34:M34)-MAX(I34:M34))/3)*H34</f>
        <v>0</v>
      </c>
      <c r="O34" s="88">
        <f>SUM(N34:N38)/SUM(H34:H38)*4</f>
        <v>0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0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Solo 20-24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86">
        <f>SUM(I45:M45)-MIN(I45:M45)-MAX(I45:M45)</f>
        <v>0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86">
        <f t="shared" ref="N46" si="6">SUM(I46:M46)-MIN(I46:M46)-MAX(I46:M46)</f>
        <v>0</v>
      </c>
      <c r="O46" s="87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8">
        <f>SUM(N47:N51)/SUM(H47:H51)*4</f>
        <v>0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0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Solo 20-24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6">
        <f>SUM(I58:M58)-MIN(I58:M58)-MAX(I58:M58)</f>
        <v>0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6">
        <f t="shared" ref="N59" si="8">SUM(I59:M59)-MIN(I59:M59)-MAX(I59:M59)</f>
        <v>0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8">
        <f>SUM(N60:N64)/SUM(H60:H64)*4</f>
        <v>0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Solo 20-24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6">
        <f>SUM(I71:M71)-MIN(I71:M71)-MAX(I71:M71)</f>
        <v>0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6">
        <f t="shared" ref="N72" si="10">SUM(I72:M72)-MIN(I72:M72)-MAX(I72:M72)</f>
        <v>0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8">
        <f>SUM(N73:N77)/SUM(H73:H77)*4</f>
        <v>0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Solo 20-24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6">
        <f>SUM(I84:M84)-MIN(I84:M84)-MAX(I84:M84)</f>
        <v>0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6">
        <f t="shared" ref="N85" si="12">SUM(I85:M85)-MIN(I85:M85)-MAX(I85:M85)</f>
        <v>0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8">
        <f>SUM(N86:N90)/SUM(H86:H90)*4</f>
        <v>0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Solo 20-24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6">
        <f>SUM(I97:M97)-MIN(I97:M97)-MAX(I97:M97)</f>
        <v>0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6">
        <f t="shared" ref="N98" si="14">SUM(I98:M98)-MIN(I98:M98)-MAX(I98:M98)</f>
        <v>0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8">
        <f>SUM(N99:N103)/SUM(H99:H103)*4</f>
        <v>0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Solo 20-24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6">
        <f>SUM(I110:M110)-MIN(I110:M110)-MAX(I110:M110)</f>
        <v>0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6">
        <f t="shared" ref="N111" si="16">SUM(I111:M111)-MIN(I111:M111)-MAX(I111:M111)</f>
        <v>0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8">
        <f>SUM(N112:N116)/SUM(H112:H116)*4</f>
        <v>0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Solo 20-24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6">
        <f>SUM(I123:M123)-MIN(I123:M123)-MAX(I123:M123)</f>
        <v>0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6">
        <f t="shared" ref="N124" si="18">SUM(I124:M124)-MIN(I124:M124)-MAX(I124:M124)</f>
        <v>0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8">
        <f>SUM(N125:N129)/SUM(H125:H129)*4</f>
        <v>0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Solo 20-24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Solo 20-24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Solo 20-24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Solo 20-24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Solo 20-24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zoomScale="80" zoomScaleNormal="80" workbookViewId="0">
      <selection activeCell="M11" sqref="M1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61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Seymour Synchro</v>
      </c>
      <c r="E5" s="33"/>
      <c r="F5" s="39"/>
      <c r="G5" s="46" t="s">
        <v>5</v>
      </c>
      <c r="H5" s="47" t="s">
        <v>11</v>
      </c>
      <c r="I5" s="66">
        <v>4.8</v>
      </c>
      <c r="J5" s="66">
        <v>4.5999999999999996</v>
      </c>
      <c r="K5" s="66">
        <v>5.0999999999999996</v>
      </c>
      <c r="L5" s="66">
        <v>5.4</v>
      </c>
      <c r="M5" s="66">
        <v>4.8</v>
      </c>
      <c r="N5" s="55">
        <f t="shared" ref="N5:N10" si="0">((SUM(I5:M5)-MIN(I5:M5)-MAX(I5:M5)))/3</f>
        <v>4.9000000000000004</v>
      </c>
      <c r="O5" s="51">
        <v>0.4</v>
      </c>
      <c r="P5" s="92">
        <f>(N5*O5+N6*O6+N7*O7)*10</f>
        <v>50.7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5.3</v>
      </c>
      <c r="J6" s="63">
        <v>4.9000000000000004</v>
      </c>
      <c r="K6" s="63">
        <v>5.2</v>
      </c>
      <c r="L6" s="63">
        <v>5.5</v>
      </c>
      <c r="M6" s="63">
        <v>4.8</v>
      </c>
      <c r="N6" s="56">
        <f>((SUM(I6:M6)-MIN(I6:M6)-MAX(I6:M6)))/3</f>
        <v>5.1333333333333329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Serene Ho</v>
      </c>
      <c r="E7" s="33"/>
      <c r="F7" s="39"/>
      <c r="G7" s="44"/>
      <c r="H7" s="1" t="s">
        <v>10</v>
      </c>
      <c r="I7" s="67">
        <v>5.3</v>
      </c>
      <c r="J7" s="67">
        <v>5.3</v>
      </c>
      <c r="K7" s="67">
        <v>5.0999999999999996</v>
      </c>
      <c r="L7" s="67">
        <v>5.4</v>
      </c>
      <c r="M7" s="67">
        <v>4.8</v>
      </c>
      <c r="N7" s="57">
        <f t="shared" si="0"/>
        <v>5.2333333333333334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5.2</v>
      </c>
      <c r="J8" s="66">
        <v>5.2</v>
      </c>
      <c r="K8" s="66">
        <v>5.3</v>
      </c>
      <c r="L8" s="66">
        <v>4</v>
      </c>
      <c r="M8" s="66">
        <v>5.7</v>
      </c>
      <c r="N8" s="55">
        <f t="shared" si="0"/>
        <v>5.2333333333333334</v>
      </c>
      <c r="O8" s="51">
        <v>0.5</v>
      </c>
      <c r="P8" s="92">
        <f>(N8*O8+N9*O9+N10*O10)*10</f>
        <v>52.033333333333331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51.366666666666667</v>
      </c>
      <c r="E9" s="33"/>
      <c r="F9" s="39"/>
      <c r="G9" s="48"/>
      <c r="H9" s="6" t="s">
        <v>13</v>
      </c>
      <c r="I9" s="63">
        <v>5.5</v>
      </c>
      <c r="J9" s="63">
        <v>5.0999999999999996</v>
      </c>
      <c r="K9" s="63">
        <v>5.2</v>
      </c>
      <c r="L9" s="63">
        <v>4</v>
      </c>
      <c r="M9" s="63">
        <v>5.8</v>
      </c>
      <c r="N9" s="56">
        <f t="shared" si="0"/>
        <v>5.2666666666666666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</v>
      </c>
      <c r="J10" s="68">
        <v>5</v>
      </c>
      <c r="K10" s="68">
        <v>5.0999999999999996</v>
      </c>
      <c r="L10" s="68">
        <v>4</v>
      </c>
      <c r="M10" s="68">
        <v>5.6</v>
      </c>
      <c r="N10" s="58">
        <f t="shared" si="0"/>
        <v>5.0333333333333341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Solo 20-24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>
        <f>Summary!C5</f>
        <v>0</v>
      </c>
      <c r="E15" s="33"/>
      <c r="F15" s="39"/>
      <c r="G15" s="46" t="s">
        <v>5</v>
      </c>
      <c r="H15" s="47" t="s">
        <v>11</v>
      </c>
      <c r="I15" s="66"/>
      <c r="J15" s="66"/>
      <c r="K15" s="66"/>
      <c r="L15" s="66"/>
      <c r="M15" s="66"/>
      <c r="N15" s="55">
        <f t="shared" ref="N15:N20" si="1">((SUM(I15:M15)-MIN(I15:M15)-MAX(I15:M15)))/3</f>
        <v>0</v>
      </c>
      <c r="O15" s="51">
        <v>0.4</v>
      </c>
      <c r="P15" s="92">
        <f>(N15*O15+N16*O16+N17*O17)*10</f>
        <v>0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/>
      <c r="J16" s="63"/>
      <c r="K16" s="63"/>
      <c r="L16" s="63"/>
      <c r="M16" s="63"/>
      <c r="N16" s="56">
        <f t="shared" si="1"/>
        <v>0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/>
      <c r="J17" s="67"/>
      <c r="K17" s="67"/>
      <c r="L17" s="67"/>
      <c r="M17" s="67"/>
      <c r="N17" s="57">
        <f t="shared" si="1"/>
        <v>0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/>
      <c r="J18" s="66"/>
      <c r="K18" s="66"/>
      <c r="L18" s="66"/>
      <c r="M18" s="66"/>
      <c r="N18" s="55">
        <f t="shared" si="1"/>
        <v>0</v>
      </c>
      <c r="O18" s="51">
        <v>0.5</v>
      </c>
      <c r="P18" s="92">
        <f>(N18*O18+N19*O19+N20*O20)*10</f>
        <v>0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0</v>
      </c>
      <c r="E19" s="33"/>
      <c r="F19" s="39"/>
      <c r="G19" s="48"/>
      <c r="H19" s="6" t="s">
        <v>13</v>
      </c>
      <c r="I19" s="63"/>
      <c r="J19" s="63"/>
      <c r="K19" s="63"/>
      <c r="L19" s="63"/>
      <c r="M19" s="63"/>
      <c r="N19" s="56">
        <f t="shared" si="1"/>
        <v>0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/>
      <c r="J20" s="68"/>
      <c r="K20" s="68"/>
      <c r="L20" s="68"/>
      <c r="M20" s="68"/>
      <c r="N20" s="58">
        <f t="shared" si="1"/>
        <v>0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Solo 20-24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2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2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2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2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2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2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Solo 20-24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Solo 20-24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Solo 20-24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Solo 20-24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Solo 20-24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Solo 20-24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Solo 20-24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Solo 20-24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Solo 20-24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Solo 20-24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Solo 20-24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Solo 20-24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2018-03-24T18:25:17Z</dcterms:modified>
</cp:coreProperties>
</file>